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/>
  <mc:AlternateContent xmlns:mc="http://schemas.openxmlformats.org/markup-compatibility/2006">
    <mc:Choice Requires="x15">
      <x15ac:absPath xmlns:x15ac="http://schemas.microsoft.com/office/spreadsheetml/2010/11/ac" url="D:\O\tonery\058\1 výzva\"/>
    </mc:Choice>
  </mc:AlternateContent>
  <xr:revisionPtr revIDLastSave="0" documentId="13_ncr:1_{C0531899-FFF3-4EE3-ADAD-C2BA6F4321F9}" xr6:coauthVersionLast="36" xr6:coauthVersionMax="47" xr10:uidLastSave="{00000000-0000-0000-0000-000000000000}"/>
  <bookViews>
    <workbookView xWindow="0" yWindow="0" windowWidth="28800" windowHeight="12225" tabRatio="668" xr2:uid="{00000000-000D-0000-FFFF-FFFF00000000}"/>
  </bookViews>
  <sheets>
    <sheet name="Tonery" sheetId="1" r:id="rId1"/>
  </sheets>
  <definedNames>
    <definedName name="_xlnm.Print_Area" localSheetId="0">Tonery!$B$2:$T$13</definedName>
  </definedNames>
  <calcPr calcId="191029"/>
</workbook>
</file>

<file path=xl/calcChain.xml><?xml version="1.0" encoding="utf-8"?>
<calcChain xmlns="http://schemas.openxmlformats.org/spreadsheetml/2006/main">
  <c r="S10" i="1" l="1"/>
  <c r="O10" i="1"/>
  <c r="H10" i="1"/>
  <c r="R10" i="1" l="1"/>
  <c r="O7" i="1"/>
  <c r="O8" i="1"/>
  <c r="O9" i="1"/>
  <c r="S8" i="1" l="1"/>
  <c r="S9" i="1"/>
  <c r="R8" i="1" l="1"/>
  <c r="R9" i="1"/>
  <c r="H9" i="1"/>
  <c r="H8" i="1"/>
  <c r="H7" i="1" l="1"/>
  <c r="S7" i="1" l="1"/>
  <c r="R7" i="1"/>
  <c r="Q13" i="1" s="1"/>
  <c r="P13" i="1"/>
</calcChain>
</file>

<file path=xl/sharedStrings.xml><?xml version="1.0" encoding="utf-8"?>
<sst xmlns="http://schemas.openxmlformats.org/spreadsheetml/2006/main" count="46" uniqueCount="40">
  <si>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</si>
  <si>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</si>
  <si>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</si>
  <si>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</si>
  <si>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</si>
  <si>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</si>
  <si>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</si>
  <si>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</si>
  <si>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</si>
  <si>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</si>
  <si>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</si>
  <si>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</si>
  <si>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30125120-8 - Tonery pro fotokopírovací stroje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</si>
  <si>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</si>
  <si>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</si>
  <si>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</si>
  <si>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</si>
  <si>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</si>
  <si>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</si>
  <si>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</si>
  <si>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</si>
  <si>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</si>
  <si>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</si>
  <si>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</si>
  <si>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</si>
  <si>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</si>
  <si>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</si>
  <si>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</si>
  <si>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</si>
  <si>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</si>
  <si>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Pokud financováno z projektových prostředků, pak ŘEŠITEL uvede: NÁZEV A ČÍSLO DOTAČNÍHO PROJEKTU</t>
  </si>
  <si>
    <t>Příloha č. 2 Kupní smlouvy - technická specifikace
Tonery (II.) 058 - 2021 (originální)</t>
  </si>
  <si>
    <t>Náplň do tiskárny Triumph Adler 2500ci černá</t>
  </si>
  <si>
    <t>Náplň do tiskárny Triumph Adler 2500ci azurová</t>
  </si>
  <si>
    <t>Náplň do tiskárny Triumph Adler 2500ci purpurová</t>
  </si>
  <si>
    <t>Náplň do tiskárny Triumph Adler 2500ci žlutá</t>
  </si>
  <si>
    <t>PS-I   Gabriela Langerová,
Tel.: 735 713 921,
E-mail: glangero@ps.zcu.cz</t>
  </si>
  <si>
    <t xml:space="preserve">Kollárova 20,
301 00 Plzeň, 
Provoz a služby - Investice,
místnost KO 318 </t>
  </si>
  <si>
    <t>Originální toner. Výtěžnost 18 000 stran.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</si>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</sst>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6" borderId="4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9" fillId="0" borderId="0" xfId="0" applyFont="1" applyAlignment="1">
      <alignment vertical="top" wrapText="1"/>
    </xf>
    <xf numFmtId="0" fontId="14" fillId="0" borderId="0" xfId="0" applyFont="1" applyAlignment="1">
      <alignment horizontal="left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2" fillId="0" borderId="0" xfId="0" applyFont="1"/>
    <xf numFmtId="0" fontId="22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0" fontId="18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3" fontId="0" fillId="2" borderId="13" xfId="0" applyNumberForma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 inden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0" fillId="4" borderId="14" xfId="0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 applyProtection="1">
      <alignment horizontal="left" vertical="center" wrapText="1" indent="1"/>
      <protection locked="0"/>
    </xf>
    <xf numFmtId="0" fontId="15" fillId="5" borderId="8" xfId="0" applyFont="1" applyFill="1" applyBorder="1" applyAlignment="1" applyProtection="1">
      <alignment horizontal="left" vertical="center" wrapText="1" indent="1"/>
      <protection locked="0"/>
    </xf>
    <xf numFmtId="0" fontId="15" fillId="5" borderId="14" xfId="0" applyFont="1" applyFill="1" applyBorder="1" applyAlignment="1" applyProtection="1">
      <alignment horizontal="left" vertical="center" wrapText="1" indent="1"/>
      <protection locked="0"/>
    </xf>
    <xf numFmtId="164" fontId="15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zoomScale="73" zoomScaleNormal="73" workbookViewId="0">
      <selection activeCell="M14" sqref="M14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3.5703125" style="1" customWidth="1"/>
    <col min="9" max="9" width="21.85546875" style="1" customWidth="1"/>
    <col min="10" max="10" width="16.85546875" style="1" customWidth="1"/>
    <col min="11" max="11" width="31.85546875" style="5" hidden="1" customWidth="1"/>
    <col min="12" max="12" width="29.5703125" style="5" customWidth="1"/>
    <col min="13" max="13" width="32.42578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88" t="s">
        <v>31</v>
      </c>
      <c r="C1" s="89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30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9" t="s">
        <v>8</v>
      </c>
      <c r="S6" s="79" t="s">
        <v>9</v>
      </c>
      <c r="T6" s="38" t="s">
        <v>25</v>
      </c>
      <c r="U6" s="38" t="s">
        <v>26</v>
      </c>
    </row>
    <row r="7" spans="2:21" ht="48" customHeight="1" thickTop="1" x14ac:dyDescent="0.25">
      <c r="B7" s="56">
        <v>1</v>
      </c>
      <c r="C7" s="66" t="s">
        <v>32</v>
      </c>
      <c r="D7" s="58">
        <v>1</v>
      </c>
      <c r="E7" s="59" t="s">
        <v>27</v>
      </c>
      <c r="F7" s="66" t="s">
        <v>38</v>
      </c>
      <c r="G7" s="108"/>
      <c r="H7" s="60" t="str">
        <f t="shared" ref="H7:H10" si="0">IF(P7&gt;1999,"ANO","NE")</f>
        <v>ANO</v>
      </c>
      <c r="I7" s="95" t="s">
        <v>28</v>
      </c>
      <c r="J7" s="98" t="s">
        <v>29</v>
      </c>
      <c r="K7" s="101"/>
      <c r="L7" s="104" t="s">
        <v>36</v>
      </c>
      <c r="M7" s="104" t="s">
        <v>37</v>
      </c>
      <c r="N7" s="105">
        <v>14</v>
      </c>
      <c r="O7" s="61">
        <f>D7*P7</f>
        <v>2310</v>
      </c>
      <c r="P7" s="62">
        <v>2310</v>
      </c>
      <c r="Q7" s="111"/>
      <c r="R7" s="63">
        <f>D7*Q7</f>
        <v>0</v>
      </c>
      <c r="S7" s="64" t="str">
        <f t="shared" ref="S7:S9" si="1">IF(ISNUMBER(Q7), IF(Q7&gt;P7,"NEVYHOVUJE","VYHOVUJE")," ")</f>
        <v xml:space="preserve"> </v>
      </c>
      <c r="T7" s="80"/>
      <c r="U7" s="80" t="s">
        <v>12</v>
      </c>
    </row>
    <row r="8" spans="2:21" ht="48" customHeight="1" x14ac:dyDescent="0.25">
      <c r="B8" s="48">
        <v>2</v>
      </c>
      <c r="C8" s="57" t="s">
        <v>33</v>
      </c>
      <c r="D8" s="49">
        <v>1</v>
      </c>
      <c r="E8" s="50" t="s">
        <v>27</v>
      </c>
      <c r="F8" s="67" t="s">
        <v>39</v>
      </c>
      <c r="G8" s="109"/>
      <c r="H8" s="51" t="str">
        <f t="shared" si="0"/>
        <v>ANO</v>
      </c>
      <c r="I8" s="96"/>
      <c r="J8" s="99"/>
      <c r="K8" s="102"/>
      <c r="L8" s="96"/>
      <c r="M8" s="96"/>
      <c r="N8" s="106"/>
      <c r="O8" s="52">
        <f t="shared" ref="O8:O10" si="2">D8*P8</f>
        <v>2449</v>
      </c>
      <c r="P8" s="53">
        <v>2449</v>
      </c>
      <c r="Q8" s="112"/>
      <c r="R8" s="54">
        <f t="shared" ref="R8:R9" si="3">D8*Q8</f>
        <v>0</v>
      </c>
      <c r="S8" s="55" t="str">
        <f t="shared" si="1"/>
        <v xml:space="preserve"> </v>
      </c>
      <c r="T8" s="81"/>
      <c r="U8" s="81"/>
    </row>
    <row r="9" spans="2:21" ht="48" customHeight="1" x14ac:dyDescent="0.25">
      <c r="B9" s="48">
        <v>3</v>
      </c>
      <c r="C9" s="65" t="s">
        <v>34</v>
      </c>
      <c r="D9" s="49">
        <v>1</v>
      </c>
      <c r="E9" s="50" t="s">
        <v>27</v>
      </c>
      <c r="F9" s="67" t="s">
        <v>39</v>
      </c>
      <c r="G9" s="109"/>
      <c r="H9" s="51" t="str">
        <f t="shared" si="0"/>
        <v>ANO</v>
      </c>
      <c r="I9" s="96"/>
      <c r="J9" s="99"/>
      <c r="K9" s="102"/>
      <c r="L9" s="96"/>
      <c r="M9" s="96"/>
      <c r="N9" s="106"/>
      <c r="O9" s="52">
        <f t="shared" si="2"/>
        <v>2449</v>
      </c>
      <c r="P9" s="53">
        <v>2449</v>
      </c>
      <c r="Q9" s="112"/>
      <c r="R9" s="54">
        <f t="shared" si="3"/>
        <v>0</v>
      </c>
      <c r="S9" s="55" t="str">
        <f t="shared" si="1"/>
        <v xml:space="preserve"> </v>
      </c>
      <c r="T9" s="81"/>
      <c r="U9" s="81"/>
    </row>
    <row r="10" spans="2:21" ht="39" customHeight="1" thickBot="1" x14ac:dyDescent="0.3">
      <c r="B10" s="68">
        <v>4</v>
      </c>
      <c r="C10" s="69" t="s">
        <v>35</v>
      </c>
      <c r="D10" s="70">
        <v>1</v>
      </c>
      <c r="E10" s="71" t="s">
        <v>27</v>
      </c>
      <c r="F10" s="72" t="s">
        <v>39</v>
      </c>
      <c r="G10" s="110"/>
      <c r="H10" s="73" t="str">
        <f t="shared" si="0"/>
        <v>ANO</v>
      </c>
      <c r="I10" s="97"/>
      <c r="J10" s="100"/>
      <c r="K10" s="103"/>
      <c r="L10" s="97"/>
      <c r="M10" s="97"/>
      <c r="N10" s="107"/>
      <c r="O10" s="74">
        <f t="shared" si="2"/>
        <v>2449</v>
      </c>
      <c r="P10" s="75">
        <v>2449</v>
      </c>
      <c r="Q10" s="113"/>
      <c r="R10" s="76">
        <f t="shared" ref="R10" si="4">D10*Q10</f>
        <v>0</v>
      </c>
      <c r="S10" s="77" t="str">
        <f t="shared" ref="S10" si="5">IF(ISNUMBER(Q10), IF(Q10&gt;P10,"NEVYHOVUJE","VYHOVUJE")," ")</f>
        <v xml:space="preserve"> </v>
      </c>
      <c r="T10" s="82"/>
      <c r="U10" s="82"/>
    </row>
    <row r="11" spans="2:21" ht="16.5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R11" s="47"/>
    </row>
    <row r="12" spans="2:21" ht="60.75" customHeight="1" thickTop="1" thickBot="1" x14ac:dyDescent="0.3">
      <c r="B12" s="90" t="s">
        <v>14</v>
      </c>
      <c r="C12" s="91"/>
      <c r="D12" s="91"/>
      <c r="E12" s="91"/>
      <c r="F12" s="91"/>
      <c r="G12" s="91"/>
      <c r="H12" s="78"/>
      <c r="I12" s="27"/>
      <c r="J12" s="27"/>
      <c r="K12" s="27"/>
      <c r="L12" s="12"/>
      <c r="M12" s="12"/>
      <c r="N12" s="28"/>
      <c r="O12" s="28"/>
      <c r="P12" s="29" t="s">
        <v>10</v>
      </c>
      <c r="Q12" s="92" t="s">
        <v>11</v>
      </c>
      <c r="R12" s="93"/>
      <c r="S12" s="94"/>
      <c r="T12" s="22"/>
      <c r="U12" s="30"/>
    </row>
    <row r="13" spans="2:21" ht="33.75" customHeight="1" thickTop="1" thickBot="1" x14ac:dyDescent="0.3">
      <c r="B13" s="83" t="s">
        <v>15</v>
      </c>
      <c r="C13" s="84"/>
      <c r="D13" s="84"/>
      <c r="E13" s="84"/>
      <c r="F13" s="84"/>
      <c r="G13" s="84"/>
      <c r="H13" s="37"/>
      <c r="I13" s="31"/>
      <c r="L13" s="10"/>
      <c r="M13" s="10"/>
      <c r="N13" s="32"/>
      <c r="O13" s="32"/>
      <c r="P13" s="33">
        <f>SUM(O7:O10)</f>
        <v>9657</v>
      </c>
      <c r="Q13" s="85">
        <f>SUM(R7:R10)</f>
        <v>0</v>
      </c>
      <c r="R13" s="86"/>
      <c r="S13" s="87"/>
    </row>
    <row r="14" spans="2:21" ht="14.25" customHeight="1" thickTop="1" x14ac:dyDescent="0.25"/>
    <row r="15" spans="2:21" ht="14.25" customHeight="1" x14ac:dyDescent="0.25">
      <c r="B15" s="40"/>
    </row>
    <row r="16" spans="2:21" ht="14.25" customHeight="1" x14ac:dyDescent="0.25">
      <c r="B16" s="41"/>
      <c r="C16" s="40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eG0LmZr2U4oW5wtrxBXAIozOVokdke53xD8ATwt4Zw6MEWHHpx9hvjuheEfvP1PucY9gg6XACI6RgjZHD8BfoQ==" saltValue="zJV9RbW57um2FYffXFz8zQ==" spinCount="100000" sheet="1" objects="1" scenarios="1"/>
  <mergeCells count="13">
    <mergeCell ref="B1:C1"/>
    <mergeCell ref="B12:G12"/>
    <mergeCell ref="Q12:S12"/>
    <mergeCell ref="I7:I10"/>
    <mergeCell ref="J7:J10"/>
    <mergeCell ref="K7:K10"/>
    <mergeCell ref="L7:L10"/>
    <mergeCell ref="M7:M10"/>
    <mergeCell ref="N7:N10"/>
    <mergeCell ref="T7:T10"/>
    <mergeCell ref="U7:U10"/>
    <mergeCell ref="B13:G13"/>
    <mergeCell ref="Q13:S13"/>
  </mergeCells>
  <conditionalFormatting sqref="B7:B10 D7:D10">
    <cfRule type="containsBlanks" dxfId="10" priority="53">
      <formula>LEN(TRIM(B7))=0</formula>
    </cfRule>
  </conditionalFormatting>
  <conditionalFormatting sqref="B7:B10">
    <cfRule type="cellIs" dxfId="9" priority="48" operator="greaterThanOrEqual">
      <formula>1</formula>
    </cfRule>
  </conditionalFormatting>
  <conditionalFormatting sqref="S7:S10">
    <cfRule type="cellIs" dxfId="8" priority="45" operator="equal">
      <formula>"VYHOVUJE"</formula>
    </cfRule>
  </conditionalFormatting>
  <conditionalFormatting sqref="S7:S10">
    <cfRule type="cellIs" dxfId="7" priority="44" operator="equal">
      <formula>"NEVYHOVUJE"</formula>
    </cfRule>
  </conditionalFormatting>
  <conditionalFormatting sqref="G7:G10 Q7:Q10">
    <cfRule type="containsBlanks" dxfId="6" priority="25">
      <formula>LEN(TRIM(G7))=0</formula>
    </cfRule>
  </conditionalFormatting>
  <conditionalFormatting sqref="G7:G10 Q7:Q10">
    <cfRule type="notContainsBlanks" dxfId="5" priority="23">
      <formula>LEN(TRIM(G7))&gt;0</formula>
    </cfRule>
  </conditionalFormatting>
  <conditionalFormatting sqref="G7:G10 Q7:Q10">
    <cfRule type="notContainsBlanks" dxfId="4" priority="22">
      <formula>LEN(TRIM(G7))&gt;0</formula>
    </cfRule>
  </conditionalFormatting>
  <conditionalFormatting sqref="G7:G10">
    <cfRule type="notContainsBlanks" dxfId="3" priority="21">
      <formula>LEN(TRIM(G7))&gt;0</formula>
    </cfRule>
  </conditionalFormatting>
  <conditionalFormatting sqref="H7:H10">
    <cfRule type="containsBlanks" dxfId="2" priority="54">
      <formula>LEN(TRIM(H7))=0</formula>
    </cfRule>
  </conditionalFormatting>
  <conditionalFormatting sqref="H7:H10">
    <cfRule type="notContainsBlanks" dxfId="1" priority="56">
      <formula>LEN(TRIM(H7))&gt;0</formula>
    </cfRule>
  </conditionalFormatting>
  <conditionalFormatting sqref="H7:H10">
    <cfRule type="containsText" dxfId="0" priority="3" operator="containsText" text="ANO">
      <formula>NOT(ISERROR(SEARCH("ANO",H7)))</formula>
    </cfRule>
  </conditionalFormatting>
  <dataValidations count="2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2021-11-12T10:02:44Z</cp:lastPrinted>
  <dcterms:created xsi:type="dcterms:W3CDTF">2014-03-05T12:43:32Z</dcterms:created>
  <dcterms:modified xsi:type="dcterms:W3CDTF">2021-11-29T11:14:48Z</dcterms:modified>
</cp:coreProperties>
</file>